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بيانات\البيانات\d\صدارة\أدوات صدارة\"/>
    </mc:Choice>
  </mc:AlternateContent>
  <xr:revisionPtr revIDLastSave="0" documentId="13_ncr:1_{E49BE1C4-25BF-4651-BE56-DF9F2D3B4D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قرارات" sheetId="1" r:id="rId1"/>
    <sheet name="التقاري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8" i="1"/>
  <c r="E23" i="3" l="1"/>
  <c r="E24" i="3"/>
  <c r="C23" i="3"/>
  <c r="C24" i="3"/>
  <c r="E22" i="3"/>
  <c r="C22" i="3"/>
  <c r="H5" i="3"/>
  <c r="H4" i="3"/>
  <c r="E12" i="3"/>
  <c r="E13" i="3"/>
  <c r="E14" i="3"/>
  <c r="E15" i="3"/>
  <c r="E16" i="3"/>
  <c r="E17" i="3"/>
  <c r="E11" i="3"/>
  <c r="C12" i="3"/>
  <c r="C13" i="3"/>
  <c r="C14" i="3"/>
  <c r="C15" i="3"/>
  <c r="C16" i="3"/>
  <c r="C17" i="3"/>
  <c r="C11" i="3"/>
  <c r="C25" i="3" l="1"/>
  <c r="E25" i="3"/>
  <c r="H6" i="3"/>
  <c r="C7" i="3"/>
  <c r="E18" i="3"/>
  <c r="C18" i="3"/>
  <c r="D22" i="3" s="1"/>
  <c r="D6" i="3" l="1"/>
  <c r="D4" i="3"/>
  <c r="D5" i="3"/>
  <c r="F23" i="3"/>
  <c r="F22" i="3"/>
  <c r="F24" i="3"/>
  <c r="D23" i="3"/>
  <c r="D24" i="3"/>
  <c r="F15" i="3"/>
  <c r="F12" i="3"/>
  <c r="F16" i="3"/>
  <c r="F13" i="3"/>
  <c r="F17" i="3"/>
  <c r="F14" i="3"/>
  <c r="F11" i="3"/>
  <c r="D11" i="3"/>
  <c r="D12" i="3"/>
  <c r="D14" i="3"/>
  <c r="D16" i="3"/>
  <c r="D15" i="3"/>
  <c r="D17" i="3"/>
  <c r="D13" i="3"/>
  <c r="D25" i="3" l="1"/>
  <c r="F25" i="3"/>
  <c r="D7" i="3"/>
  <c r="F18" i="3"/>
  <c r="D18" i="3"/>
  <c r="I4" i="3"/>
  <c r="I5" i="3"/>
  <c r="I6" i="3" l="1"/>
</calcChain>
</file>

<file path=xl/sharedStrings.xml><?xml version="1.0" encoding="utf-8"?>
<sst xmlns="http://schemas.openxmlformats.org/spreadsheetml/2006/main" count="112" uniqueCount="52">
  <si>
    <t>م</t>
  </si>
  <si>
    <t>القرار</t>
  </si>
  <si>
    <t>الفئة</t>
  </si>
  <si>
    <t>الرسوم الحكومية</t>
  </si>
  <si>
    <t>الغرامات</t>
  </si>
  <si>
    <t>ملاحظات</t>
  </si>
  <si>
    <t>ايقاف دفع الرسوم الحكوميه لمدة 6 شهور و التمديد لمن تم التجديد حديثا</t>
  </si>
  <si>
    <t>الحالة</t>
  </si>
  <si>
    <t>المبلغ المتوقع</t>
  </si>
  <si>
    <t>الاجراء الموصى به</t>
  </si>
  <si>
    <t>حالة الإجراء</t>
  </si>
  <si>
    <t>الزكاة والدخل</t>
  </si>
  <si>
    <t>ينطبق</t>
  </si>
  <si>
    <t>القروض المستحقة</t>
  </si>
  <si>
    <t>الوافدين</t>
  </si>
  <si>
    <t>تمديد تاشيرات الخروج والعودة لمدة 6 شهور لمن لم يتمكنوا من العوده الى أعماله في المملكة بدون رسوم</t>
  </si>
  <si>
    <t>الإيجارات</t>
  </si>
  <si>
    <t>السماح للمستأجر باخلاء العين المؤجرة وتسليمها للمالك حتى لو كان العقد طويل الأجل 
اعتبار من 15مارس 2020 ولمدة 3شهور</t>
  </si>
  <si>
    <t>الأهمية</t>
  </si>
  <si>
    <t>التوطين</t>
  </si>
  <si>
    <t>المجموع</t>
  </si>
  <si>
    <t>العدد</t>
  </si>
  <si>
    <t>النسبة</t>
  </si>
  <si>
    <t>عالية</t>
  </si>
  <si>
    <t>متوسطة</t>
  </si>
  <si>
    <t>منخفضة</t>
  </si>
  <si>
    <t>لاينطبق</t>
  </si>
  <si>
    <t>تم</t>
  </si>
  <si>
    <t>تحت الإجراء</t>
  </si>
  <si>
    <t>المدة بالأشهر</t>
  </si>
  <si>
    <t>من</t>
  </si>
  <si>
    <t>إلى</t>
  </si>
  <si>
    <t>التاريخ</t>
  </si>
  <si>
    <t>تمكين اصحاب العمل من استيراد رسوم تأشيرات العمل المصدرة التي لم تستغل او تمديدها 3 اشهر</t>
  </si>
  <si>
    <t>الإجمالي</t>
  </si>
  <si>
    <t>القيمة</t>
  </si>
  <si>
    <t>تجديد تلقائي للاقامات المنتهية الصلاحية</t>
  </si>
  <si>
    <t>إعفاء رب الأسرة من رسوم المرافقين</t>
  </si>
  <si>
    <t>الاعفاء من غرامات تأخير دفع اشتراكات التامينات الاجتماعيه GOSI</t>
  </si>
  <si>
    <t>تأجيل سداد رسوم الخدمات البلدية المستحقة (اصدار او تجديد الرخص الكترونيا)</t>
  </si>
  <si>
    <t>تأجيل توريد ضريبة القيمة المضافة وضريبة السلع الانتقائية وضريبة الدخل، وتأجيل تقديم الإقرارات الزكوية وتأجيل سداد الالتزامات المترتبة بموجبها، ومنح الشهادات الزكوية بلا قيود</t>
  </si>
  <si>
    <t>تأجيل تحصيل الرسوم الجمركية على الواردات لمدة ثلاثين يوماً مقابل تقديم ضمان بنكي</t>
  </si>
  <si>
    <t>السماح بتجديد إقامة الوافدين المسافرون إجازات في حالة انتهت الاقامه فترة تواجده بالخارج</t>
  </si>
  <si>
    <t>إعفاء رب الأسرة من غرامات تطويف الاقامات والتاشيرات للمرافقين</t>
  </si>
  <si>
    <t>رفع الإيقاف مؤقتا عن منشات القطاع الخاص لتصحيح النشاط</t>
  </si>
  <si>
    <t>إيقاف الغرامات الخاصة باستقدام العمالة</t>
  </si>
  <si>
    <t>رفع الإيقاف الخاص بحماية الأجور</t>
  </si>
  <si>
    <t>احتساب توظيف السعودي في نطاقات بشكل فوري لكل المنشآت</t>
  </si>
  <si>
    <t>اتاحة اعارة العاملين عبر برنامج اجير دون شروط</t>
  </si>
  <si>
    <t xml:space="preserve">دعم موظفي القطاع الخاص بقيمة خمسة مليار ريال </t>
  </si>
  <si>
    <t>-</t>
  </si>
  <si>
    <t>في انتظار الإعلان عن الآليات من هدف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</si>
</sst>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Simplified Arabic"/>
      <family val="1"/>
    </font>
    <font>
      <sz val="10"/>
      <color theme="1"/>
      <name val="Verdana"/>
      <family val="2"/>
    </font>
    <font>
      <sz val="13"/>
      <color rgb="FF404040"/>
      <name val="DIN Next LT Arabic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9" fontId="3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/>
  </cellXfs>
  <cellStyles count="3">
    <cellStyle name="Comma" xfId="1" builtinId="3"/>
    <cellStyle name="Percent" xfId="2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joodb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118026</xdr:rowOff>
    </xdr:from>
    <xdr:to>
      <xdr:col>1</xdr:col>
      <xdr:colOff>2095501</xdr:colOff>
      <xdr:row>4</xdr:row>
      <xdr:rowOff>204216</xdr:rowOff>
    </xdr:to>
    <xdr:pic>
      <xdr:nvPicPr>
        <xdr:cNvPr id="5" name="صورة 4">
          <a:hlinkClick xmlns:r="http://schemas.openxmlformats.org/officeDocument/2006/relationships" r:id="rId1" tooltip="جود لخدمات الأعمال"/>
          <a:extLst>
            <a:ext uri="{FF2B5EF4-FFF2-40B4-BE49-F238E27FC236}">
              <a16:creationId xmlns:a16="http://schemas.microsoft.com/office/drawing/2014/main" id="{6CAAAB9E-6F03-4048-8D2B-71AA78F4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4757799" y="118026"/>
          <a:ext cx="2676525" cy="134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4"/>
  <sheetViews>
    <sheetView rightToLeft="1"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ColWidth="9" defaultRowHeight="24.75"/>
  <cols>
    <col min="1" max="1" width="9" style="1"/>
    <col min="2" max="2" width="60.875" style="2" customWidth="1"/>
    <col min="3" max="3" width="12" style="2" bestFit="1" customWidth="1"/>
    <col min="4" max="9" width="10.625" style="2" customWidth="1"/>
    <col min="10" max="10" width="29.375" style="2" customWidth="1"/>
    <col min="11" max="12" width="21.875" style="2" customWidth="1"/>
    <col min="13" max="13" width="10.625" style="2" customWidth="1"/>
    <col min="14" max="14" width="46.125" style="2" bestFit="1" customWidth="1"/>
    <col min="15" max="16384" width="9" style="1"/>
  </cols>
  <sheetData>
    <row r="3" spans="1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5" t="s">
        <v>0</v>
      </c>
      <c r="B6" s="15" t="s">
        <v>1</v>
      </c>
      <c r="C6" s="15" t="s">
        <v>2</v>
      </c>
      <c r="D6" s="15" t="s">
        <v>7</v>
      </c>
      <c r="E6" s="15" t="s">
        <v>18</v>
      </c>
      <c r="F6" s="15" t="s">
        <v>29</v>
      </c>
      <c r="G6" s="19" t="s">
        <v>8</v>
      </c>
      <c r="H6" s="20"/>
      <c r="I6" s="15" t="s">
        <v>34</v>
      </c>
      <c r="J6" s="15" t="s">
        <v>9</v>
      </c>
      <c r="K6" s="17" t="s">
        <v>32</v>
      </c>
      <c r="L6" s="18"/>
      <c r="M6" s="15" t="s">
        <v>10</v>
      </c>
      <c r="N6" s="15" t="s">
        <v>5</v>
      </c>
    </row>
    <row r="7" spans="1:14">
      <c r="A7" s="16"/>
      <c r="B7" s="16"/>
      <c r="C7" s="16"/>
      <c r="D7" s="16"/>
      <c r="E7" s="16"/>
      <c r="F7" s="16"/>
      <c r="G7" s="10" t="s">
        <v>21</v>
      </c>
      <c r="H7" s="10" t="s">
        <v>35</v>
      </c>
      <c r="I7" s="16"/>
      <c r="J7" s="16"/>
      <c r="K7" s="3" t="s">
        <v>30</v>
      </c>
      <c r="L7" s="3" t="s">
        <v>31</v>
      </c>
      <c r="M7" s="16"/>
      <c r="N7" s="16"/>
    </row>
    <row r="8" spans="1:14">
      <c r="A8" s="4">
        <v>1</v>
      </c>
      <c r="B8" s="5" t="s">
        <v>36</v>
      </c>
      <c r="C8" s="3" t="s">
        <v>3</v>
      </c>
      <c r="D8" s="11" t="s">
        <v>12</v>
      </c>
      <c r="E8" s="11" t="s">
        <v>23</v>
      </c>
      <c r="F8" s="12">
        <v>3</v>
      </c>
      <c r="G8" s="12">
        <v>14</v>
      </c>
      <c r="H8" s="13">
        <v>650</v>
      </c>
      <c r="I8" s="9">
        <f>G8*H8</f>
        <v>9100</v>
      </c>
      <c r="J8" s="11"/>
      <c r="K8" s="11"/>
      <c r="L8" s="11"/>
      <c r="M8" s="11" t="s">
        <v>27</v>
      </c>
      <c r="N8" s="14" t="s">
        <v>6</v>
      </c>
    </row>
    <row r="9" spans="1:14">
      <c r="A9" s="4">
        <v>2</v>
      </c>
      <c r="B9" s="5" t="s">
        <v>37</v>
      </c>
      <c r="C9" s="3" t="s">
        <v>3</v>
      </c>
      <c r="D9" s="11"/>
      <c r="E9" s="11"/>
      <c r="F9" s="12">
        <v>3</v>
      </c>
      <c r="G9" s="12">
        <v>4</v>
      </c>
      <c r="H9" s="13">
        <v>2000</v>
      </c>
      <c r="I9" s="9">
        <f t="shared" ref="I9:I24" si="0">G9*H9</f>
        <v>8000</v>
      </c>
      <c r="J9" s="11"/>
      <c r="K9" s="11"/>
      <c r="L9" s="11"/>
      <c r="M9" s="11" t="s">
        <v>27</v>
      </c>
      <c r="N9" s="14" t="s">
        <v>6</v>
      </c>
    </row>
    <row r="10" spans="1:14">
      <c r="A10" s="4">
        <v>3</v>
      </c>
      <c r="B10" s="5" t="s">
        <v>38</v>
      </c>
      <c r="C10" s="3" t="s">
        <v>3</v>
      </c>
      <c r="D10" s="11" t="s">
        <v>26</v>
      </c>
      <c r="E10" s="11" t="s">
        <v>24</v>
      </c>
      <c r="F10" s="4">
        <v>2</v>
      </c>
      <c r="G10" s="12"/>
      <c r="H10" s="13"/>
      <c r="I10" s="9">
        <f t="shared" si="0"/>
        <v>0</v>
      </c>
      <c r="J10" s="11"/>
      <c r="K10" s="11"/>
      <c r="L10" s="11"/>
      <c r="M10" s="11" t="s">
        <v>27</v>
      </c>
      <c r="N10" s="14" t="s">
        <v>6</v>
      </c>
    </row>
    <row r="11" spans="1:14">
      <c r="A11" s="4">
        <v>4</v>
      </c>
      <c r="B11" s="5" t="s">
        <v>39</v>
      </c>
      <c r="C11" s="3" t="s">
        <v>3</v>
      </c>
      <c r="D11" s="11" t="s">
        <v>26</v>
      </c>
      <c r="E11" s="11" t="s">
        <v>24</v>
      </c>
      <c r="F11" s="4">
        <v>3</v>
      </c>
      <c r="G11" s="12"/>
      <c r="H11" s="13"/>
      <c r="I11" s="9">
        <f t="shared" si="0"/>
        <v>0</v>
      </c>
      <c r="J11" s="11"/>
      <c r="K11" s="11"/>
      <c r="L11" s="11"/>
      <c r="M11" s="11" t="s">
        <v>28</v>
      </c>
      <c r="N11" s="14" t="s">
        <v>6</v>
      </c>
    </row>
    <row r="12" spans="1:14" ht="24.75" customHeight="1">
      <c r="A12" s="4">
        <v>5</v>
      </c>
      <c r="B12" s="6" t="s">
        <v>33</v>
      </c>
      <c r="C12" s="3" t="s">
        <v>3</v>
      </c>
      <c r="D12" s="11"/>
      <c r="E12" s="11"/>
      <c r="F12" s="4">
        <v>3</v>
      </c>
      <c r="G12" s="12"/>
      <c r="H12" s="13"/>
      <c r="I12" s="9">
        <f t="shared" si="0"/>
        <v>0</v>
      </c>
      <c r="J12" s="11"/>
      <c r="K12" s="11"/>
      <c r="L12" s="11"/>
      <c r="M12" s="11"/>
      <c r="N12" s="14"/>
    </row>
    <row r="13" spans="1:14">
      <c r="A13" s="4">
        <v>6</v>
      </c>
      <c r="B13" s="21" t="s">
        <v>40</v>
      </c>
      <c r="C13" s="5" t="s">
        <v>4</v>
      </c>
      <c r="D13" s="11"/>
      <c r="E13" s="11"/>
      <c r="F13" s="4">
        <v>3</v>
      </c>
      <c r="G13" s="12"/>
      <c r="H13" s="13"/>
      <c r="I13" s="9">
        <f t="shared" si="0"/>
        <v>0</v>
      </c>
      <c r="J13" s="11"/>
      <c r="K13" s="11"/>
      <c r="L13" s="11"/>
      <c r="M13" s="11" t="s">
        <v>28</v>
      </c>
      <c r="N13" s="14" t="s">
        <v>6</v>
      </c>
    </row>
    <row r="14" spans="1:14" ht="24.75" customHeight="1">
      <c r="A14" s="4">
        <v>7</v>
      </c>
      <c r="B14" s="21" t="s">
        <v>41</v>
      </c>
      <c r="C14" s="5" t="s">
        <v>13</v>
      </c>
      <c r="D14" s="11"/>
      <c r="E14" s="11"/>
      <c r="F14" s="4">
        <v>3</v>
      </c>
      <c r="G14" s="12"/>
      <c r="H14" s="13"/>
      <c r="I14" s="9">
        <f t="shared" si="0"/>
        <v>0</v>
      </c>
      <c r="J14" s="11"/>
      <c r="K14" s="11"/>
      <c r="L14" s="11"/>
      <c r="M14" s="11"/>
      <c r="N14" s="14"/>
    </row>
    <row r="15" spans="1:14">
      <c r="A15" s="4">
        <v>8</v>
      </c>
      <c r="B15" s="5" t="s">
        <v>42</v>
      </c>
      <c r="C15" s="5" t="s">
        <v>14</v>
      </c>
      <c r="D15" s="11"/>
      <c r="E15" s="11"/>
      <c r="F15" s="4">
        <v>3</v>
      </c>
      <c r="G15" s="12">
        <v>1</v>
      </c>
      <c r="H15" s="13">
        <v>12675</v>
      </c>
      <c r="I15" s="9">
        <f t="shared" si="0"/>
        <v>12675</v>
      </c>
      <c r="J15" s="11"/>
      <c r="K15" s="11"/>
      <c r="L15" s="11"/>
      <c r="M15" s="11" t="s">
        <v>26</v>
      </c>
      <c r="N15" s="14"/>
    </row>
    <row r="16" spans="1:14">
      <c r="A16" s="4">
        <v>9</v>
      </c>
      <c r="B16" s="5" t="s">
        <v>43</v>
      </c>
      <c r="C16" s="5" t="s">
        <v>14</v>
      </c>
      <c r="D16" s="11"/>
      <c r="E16" s="11"/>
      <c r="F16" s="4">
        <v>3</v>
      </c>
      <c r="G16" s="12"/>
      <c r="H16" s="13"/>
      <c r="I16" s="9">
        <f t="shared" si="0"/>
        <v>0</v>
      </c>
      <c r="J16" s="11"/>
      <c r="K16" s="11"/>
      <c r="L16" s="11"/>
      <c r="M16" s="11"/>
      <c r="N16" s="14"/>
    </row>
    <row r="17" spans="1:14">
      <c r="A17" s="4">
        <v>10</v>
      </c>
      <c r="B17" s="5" t="s">
        <v>15</v>
      </c>
      <c r="C17" s="5" t="s">
        <v>14</v>
      </c>
      <c r="D17" s="11"/>
      <c r="E17" s="11"/>
      <c r="F17" s="4">
        <v>6</v>
      </c>
      <c r="G17" s="12"/>
      <c r="H17" s="13"/>
      <c r="I17" s="9">
        <f t="shared" si="0"/>
        <v>0</v>
      </c>
      <c r="J17" s="11"/>
      <c r="K17" s="11"/>
      <c r="L17" s="11"/>
      <c r="M17" s="11"/>
      <c r="N17" s="14"/>
    </row>
    <row r="18" spans="1:14">
      <c r="A18" s="4">
        <v>11</v>
      </c>
      <c r="B18" s="5" t="s">
        <v>17</v>
      </c>
      <c r="C18" s="5" t="s">
        <v>16</v>
      </c>
      <c r="D18" s="11"/>
      <c r="E18" s="11"/>
      <c r="F18" s="4">
        <v>3</v>
      </c>
      <c r="G18" s="12"/>
      <c r="H18" s="13"/>
      <c r="I18" s="9">
        <f t="shared" si="0"/>
        <v>0</v>
      </c>
      <c r="J18" s="11"/>
      <c r="K18" s="11"/>
      <c r="L18" s="11"/>
      <c r="M18" s="11"/>
      <c r="N18" s="14"/>
    </row>
    <row r="19" spans="1:14">
      <c r="A19" s="4">
        <v>12</v>
      </c>
      <c r="B19" s="5" t="s">
        <v>49</v>
      </c>
      <c r="C19" s="5" t="s">
        <v>19</v>
      </c>
      <c r="D19" s="11"/>
      <c r="E19" s="11"/>
      <c r="F19" s="4" t="s">
        <v>50</v>
      </c>
      <c r="G19" s="12"/>
      <c r="H19" s="13"/>
      <c r="I19" s="9">
        <f t="shared" si="0"/>
        <v>0</v>
      </c>
      <c r="J19" s="11"/>
      <c r="K19" s="11"/>
      <c r="L19" s="11"/>
      <c r="M19" s="11"/>
      <c r="N19" s="14" t="s">
        <v>51</v>
      </c>
    </row>
    <row r="20" spans="1:14">
      <c r="A20" s="4">
        <v>13</v>
      </c>
      <c r="B20" s="5" t="s">
        <v>44</v>
      </c>
      <c r="C20" s="5" t="s">
        <v>4</v>
      </c>
      <c r="D20" s="11"/>
      <c r="E20" s="11"/>
      <c r="F20" s="4">
        <v>3</v>
      </c>
      <c r="G20" s="12"/>
      <c r="H20" s="13"/>
      <c r="I20" s="9">
        <f t="shared" si="0"/>
        <v>0</v>
      </c>
      <c r="J20" s="11"/>
      <c r="K20" s="11"/>
      <c r="L20" s="11"/>
      <c r="M20" s="11"/>
      <c r="N20" s="14"/>
    </row>
    <row r="21" spans="1:14">
      <c r="A21" s="4">
        <v>14</v>
      </c>
      <c r="B21" s="5" t="s">
        <v>45</v>
      </c>
      <c r="C21" s="5" t="s">
        <v>4</v>
      </c>
      <c r="D21" s="11"/>
      <c r="E21" s="11"/>
      <c r="F21" s="4">
        <v>3</v>
      </c>
      <c r="G21" s="12"/>
      <c r="H21" s="13"/>
      <c r="I21" s="9">
        <f t="shared" si="0"/>
        <v>0</v>
      </c>
      <c r="J21" s="11"/>
      <c r="K21" s="11"/>
      <c r="L21" s="11"/>
      <c r="M21" s="11"/>
      <c r="N21" s="14"/>
    </row>
    <row r="22" spans="1:14">
      <c r="A22" s="4">
        <v>15</v>
      </c>
      <c r="B22" s="5" t="s">
        <v>46</v>
      </c>
      <c r="C22" s="5" t="s">
        <v>4</v>
      </c>
      <c r="D22" s="11"/>
      <c r="E22" s="11"/>
      <c r="F22" s="4">
        <v>3</v>
      </c>
      <c r="G22" s="12"/>
      <c r="H22" s="13"/>
      <c r="I22" s="9">
        <f t="shared" si="0"/>
        <v>0</v>
      </c>
      <c r="J22" s="11"/>
      <c r="K22" s="11"/>
      <c r="L22" s="11"/>
      <c r="M22" s="11"/>
      <c r="N22" s="14"/>
    </row>
    <row r="23" spans="1:14">
      <c r="A23" s="4">
        <v>16</v>
      </c>
      <c r="B23" s="5" t="s">
        <v>47</v>
      </c>
      <c r="C23" s="5" t="s">
        <v>19</v>
      </c>
      <c r="D23" s="11"/>
      <c r="E23" s="11"/>
      <c r="F23" s="4">
        <v>3</v>
      </c>
      <c r="G23" s="12"/>
      <c r="H23" s="13"/>
      <c r="I23" s="9">
        <f t="shared" si="0"/>
        <v>0</v>
      </c>
      <c r="J23" s="11"/>
      <c r="K23" s="11"/>
      <c r="L23" s="11"/>
      <c r="M23" s="11"/>
      <c r="N23" s="14"/>
    </row>
    <row r="24" spans="1:14">
      <c r="A24" s="4">
        <v>17</v>
      </c>
      <c r="B24" s="5" t="s">
        <v>48</v>
      </c>
      <c r="C24" s="5" t="s">
        <v>14</v>
      </c>
      <c r="D24" s="11"/>
      <c r="E24" s="11"/>
      <c r="F24" s="4">
        <v>3</v>
      </c>
      <c r="G24" s="12"/>
      <c r="H24" s="13"/>
      <c r="I24" s="9">
        <f t="shared" si="0"/>
        <v>0</v>
      </c>
      <c r="J24" s="11"/>
      <c r="K24" s="11"/>
      <c r="L24" s="11"/>
      <c r="M24" s="11"/>
      <c r="N24" s="14"/>
    </row>
  </sheetData>
  <sheetProtection algorithmName="SHA-512" hashValue="56tMcvq/iez2ln8TKDitUu3Ba73OY5D/uLkJQjSmHwBdEwfT9g8NnjYGgSjwSkr55oDHpZm/7Z5C0e5WrpAkJQ==" saltValue="Kh9CZM6NmfFXBexBC2KwUQ==" spinCount="100000" sheet="1" objects="1" scenarios="1"/>
  <mergeCells count="12">
    <mergeCell ref="J6:J7"/>
    <mergeCell ref="K6:L6"/>
    <mergeCell ref="M6:M7"/>
    <mergeCell ref="N6:N7"/>
    <mergeCell ref="A6:A7"/>
    <mergeCell ref="B6:B7"/>
    <mergeCell ref="C6:C7"/>
    <mergeCell ref="D6:D7"/>
    <mergeCell ref="E6:E7"/>
    <mergeCell ref="F6:F7"/>
    <mergeCell ref="I6:I7"/>
    <mergeCell ref="G6:H6"/>
  </mergeCells>
  <dataValidations count="3">
    <dataValidation type="list" allowBlank="1" showInputMessage="1" showErrorMessage="1" sqref="D8:D24" xr:uid="{00000000-0002-0000-0000-000000000000}">
      <formula1>"ينطبق,لاينطبق"</formula1>
    </dataValidation>
    <dataValidation type="list" allowBlank="1" showInputMessage="1" showErrorMessage="1" sqref="M8:M24" xr:uid="{00000000-0002-0000-0000-000001000000}">
      <formula1>"تم,تحت الإجراء,لاينطبق"</formula1>
    </dataValidation>
    <dataValidation type="list" allowBlank="1" showInputMessage="1" showErrorMessage="1" sqref="E8:E24" xr:uid="{00000000-0002-0000-0000-000002000000}">
      <formula1>"عالية,متوسطة,منخفضة"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rightToLeft="1" zoomScaleNormal="100" workbookViewId="0">
      <selection activeCell="B9" sqref="B9"/>
    </sheetView>
  </sheetViews>
  <sheetFormatPr defaultColWidth="9" defaultRowHeight="24.75"/>
  <cols>
    <col min="1" max="1" width="9" style="1"/>
    <col min="2" max="2" width="13.5" style="2" customWidth="1"/>
    <col min="3" max="6" width="10.625" style="2" customWidth="1"/>
    <col min="7" max="7" width="13.5" style="2" customWidth="1"/>
    <col min="8" max="8" width="10.625" style="2" customWidth="1"/>
    <col min="9" max="16384" width="9" style="1"/>
  </cols>
  <sheetData>
    <row r="1" spans="1:9">
      <c r="C1" s="1"/>
      <c r="D1" s="1"/>
      <c r="E1" s="1"/>
      <c r="F1" s="1"/>
      <c r="G1" s="1"/>
      <c r="H1" s="1"/>
    </row>
    <row r="2" spans="1:9">
      <c r="C2" s="1"/>
      <c r="D2" s="1"/>
      <c r="E2" s="1"/>
      <c r="F2" s="1"/>
      <c r="G2" s="1"/>
      <c r="H2" s="1"/>
    </row>
    <row r="3" spans="1:9">
      <c r="A3" s="3" t="s">
        <v>0</v>
      </c>
      <c r="B3" s="3" t="s">
        <v>18</v>
      </c>
      <c r="C3" s="3" t="s">
        <v>21</v>
      </c>
      <c r="D3" s="3" t="s">
        <v>22</v>
      </c>
      <c r="F3" s="3" t="s">
        <v>0</v>
      </c>
      <c r="G3" s="3" t="s">
        <v>7</v>
      </c>
      <c r="H3" s="3" t="s">
        <v>21</v>
      </c>
      <c r="I3" s="3" t="s">
        <v>22</v>
      </c>
    </row>
    <row r="4" spans="1:9">
      <c r="A4" s="4">
        <v>1</v>
      </c>
      <c r="B4" s="5" t="s">
        <v>23</v>
      </c>
      <c r="C4" s="4">
        <f>COUNTIF(القرارات!E:E,التقارير!B4)</f>
        <v>1</v>
      </c>
      <c r="D4" s="8">
        <f>C4/$C$7</f>
        <v>0.33333333333333331</v>
      </c>
      <c r="F4" s="4">
        <v>1</v>
      </c>
      <c r="G4" s="5" t="s">
        <v>12</v>
      </c>
      <c r="H4" s="4">
        <f>COUNTIF(القرارات!D:D,G4)</f>
        <v>1</v>
      </c>
      <c r="I4" s="8">
        <f>H4/$H$6</f>
        <v>0.33333333333333331</v>
      </c>
    </row>
    <row r="5" spans="1:9">
      <c r="A5" s="4">
        <v>2</v>
      </c>
      <c r="B5" s="5" t="s">
        <v>24</v>
      </c>
      <c r="C5" s="4">
        <f>COUNTIF(القرارات!E:E,التقارير!B5)</f>
        <v>2</v>
      </c>
      <c r="D5" s="8">
        <f>C5/$C$7</f>
        <v>0.66666666666666663</v>
      </c>
      <c r="F5" s="4">
        <v>2</v>
      </c>
      <c r="G5" s="5" t="s">
        <v>26</v>
      </c>
      <c r="H5" s="4">
        <f>COUNTIF(القرارات!D:D,G5)</f>
        <v>2</v>
      </c>
      <c r="I5" s="8">
        <f>H5/$H$6</f>
        <v>0.66666666666666663</v>
      </c>
    </row>
    <row r="6" spans="1:9">
      <c r="A6" s="4">
        <v>3</v>
      </c>
      <c r="B6" s="5" t="s">
        <v>25</v>
      </c>
      <c r="C6" s="4">
        <f>COUNTIF(القرارات!E:E,التقارير!B6)</f>
        <v>0</v>
      </c>
      <c r="D6" s="8">
        <f>C6/$C$7</f>
        <v>0</v>
      </c>
      <c r="F6" s="17" t="s">
        <v>20</v>
      </c>
      <c r="G6" s="18"/>
      <c r="H6" s="4">
        <f>SUM(H4:H5)</f>
        <v>3</v>
      </c>
      <c r="I6" s="7">
        <f>SUM(I4:I5)</f>
        <v>1</v>
      </c>
    </row>
    <row r="7" spans="1:9">
      <c r="A7" s="17" t="s">
        <v>20</v>
      </c>
      <c r="B7" s="18"/>
      <c r="C7" s="4">
        <f>SUM(C4:C6)</f>
        <v>3</v>
      </c>
      <c r="D7" s="7">
        <f>SUM(D4:D6)</f>
        <v>1</v>
      </c>
    </row>
    <row r="9" spans="1:9">
      <c r="C9" s="1"/>
      <c r="D9" s="1"/>
      <c r="E9" s="1"/>
      <c r="F9" s="1"/>
      <c r="G9" s="1"/>
      <c r="H9" s="1"/>
    </row>
    <row r="10" spans="1:9">
      <c r="A10" s="3" t="s">
        <v>0</v>
      </c>
      <c r="B10" s="3" t="s">
        <v>2</v>
      </c>
      <c r="C10" s="3" t="s">
        <v>21</v>
      </c>
      <c r="D10" s="3" t="s">
        <v>22</v>
      </c>
      <c r="E10" s="3" t="s">
        <v>8</v>
      </c>
      <c r="F10" s="3" t="s">
        <v>22</v>
      </c>
      <c r="G10" s="3" t="s">
        <v>9</v>
      </c>
      <c r="H10" s="3" t="s">
        <v>10</v>
      </c>
    </row>
    <row r="11" spans="1:9">
      <c r="A11" s="4">
        <v>1</v>
      </c>
      <c r="B11" s="5" t="s">
        <v>16</v>
      </c>
      <c r="C11" s="4">
        <f>COUNTIF(القرارات!C:C,B11)</f>
        <v>1</v>
      </c>
      <c r="D11" s="8">
        <f>C11/$C$18</f>
        <v>5.8823529411764705E-2</v>
      </c>
      <c r="E11" s="9">
        <f>SUMIF(القرارات!C:C,B11,القرارات!I:I)</f>
        <v>0</v>
      </c>
      <c r="F11" s="8">
        <f>E11/$E$18</f>
        <v>0</v>
      </c>
      <c r="G11" s="3"/>
      <c r="H11" s="3"/>
    </row>
    <row r="12" spans="1:9">
      <c r="A12" s="4">
        <v>2</v>
      </c>
      <c r="B12" s="5" t="s">
        <v>19</v>
      </c>
      <c r="C12" s="4">
        <f>COUNTIF(القرارات!C:C,B12)</f>
        <v>2</v>
      </c>
      <c r="D12" s="8">
        <f>C12/$C$18</f>
        <v>0.11764705882352941</v>
      </c>
      <c r="E12" s="9">
        <f>SUMIF(القرارات!C:C,B12,القرارات!I:I)</f>
        <v>0</v>
      </c>
      <c r="F12" s="8">
        <f>E12/$E$18</f>
        <v>0</v>
      </c>
      <c r="G12" s="3"/>
      <c r="H12" s="3"/>
    </row>
    <row r="13" spans="1:9">
      <c r="A13" s="4">
        <v>3</v>
      </c>
      <c r="B13" s="5" t="s">
        <v>3</v>
      </c>
      <c r="C13" s="4">
        <f>COUNTIF(القرارات!C:C,B13)</f>
        <v>5</v>
      </c>
      <c r="D13" s="8">
        <f>C13/$C$18</f>
        <v>0.29411764705882354</v>
      </c>
      <c r="E13" s="9">
        <f>SUMIF(القرارات!C:C,B13,القرارات!I:I)</f>
        <v>17100</v>
      </c>
      <c r="F13" s="8">
        <f>E13/$E$18</f>
        <v>0.5743073047858942</v>
      </c>
      <c r="G13" s="3"/>
      <c r="H13" s="3"/>
    </row>
    <row r="14" spans="1:9">
      <c r="A14" s="4">
        <v>4</v>
      </c>
      <c r="B14" s="5" t="s">
        <v>11</v>
      </c>
      <c r="C14" s="4">
        <f>COUNTIF(القرارات!C:C,B14)</f>
        <v>0</v>
      </c>
      <c r="D14" s="8">
        <f>C14/$C$18</f>
        <v>0</v>
      </c>
      <c r="E14" s="9">
        <f>SUMIF(القرارات!C:C,B14,القرارات!I:I)</f>
        <v>0</v>
      </c>
      <c r="F14" s="8">
        <f>E14/$E$18</f>
        <v>0</v>
      </c>
      <c r="G14" s="3"/>
      <c r="H14" s="3"/>
    </row>
    <row r="15" spans="1:9">
      <c r="A15" s="4">
        <v>5</v>
      </c>
      <c r="B15" s="5" t="s">
        <v>4</v>
      </c>
      <c r="C15" s="4">
        <f>COUNTIF(القرارات!C:C,B15)</f>
        <v>4</v>
      </c>
      <c r="D15" s="8">
        <f>C15/$C$18</f>
        <v>0.23529411764705882</v>
      </c>
      <c r="E15" s="9">
        <f>SUMIF(القرارات!C:C,B15,القرارات!I:I)</f>
        <v>0</v>
      </c>
      <c r="F15" s="8">
        <f>E15/$E$18</f>
        <v>0</v>
      </c>
      <c r="G15" s="3"/>
      <c r="H15" s="3"/>
    </row>
    <row r="16" spans="1:9">
      <c r="A16" s="4">
        <v>6</v>
      </c>
      <c r="B16" s="5" t="s">
        <v>13</v>
      </c>
      <c r="C16" s="4">
        <f>COUNTIF(القرارات!C:C,B16)</f>
        <v>1</v>
      </c>
      <c r="D16" s="8">
        <f>C16/$C$18</f>
        <v>5.8823529411764705E-2</v>
      </c>
      <c r="E16" s="9">
        <f>SUMIF(القرارات!C:C,B16,القرارات!I:I)</f>
        <v>0</v>
      </c>
      <c r="F16" s="8">
        <f>E16/$E$18</f>
        <v>0</v>
      </c>
      <c r="G16" s="3"/>
      <c r="H16" s="3"/>
    </row>
    <row r="17" spans="1:8">
      <c r="A17" s="4">
        <v>7</v>
      </c>
      <c r="B17" s="5" t="s">
        <v>14</v>
      </c>
      <c r="C17" s="4">
        <f>COUNTIF(القرارات!C:C,B17)</f>
        <v>4</v>
      </c>
      <c r="D17" s="8">
        <f>C17/$C$18</f>
        <v>0.23529411764705882</v>
      </c>
      <c r="E17" s="9">
        <f>SUMIF(القرارات!C:C,B17,القرارات!I:I)</f>
        <v>12675</v>
      </c>
      <c r="F17" s="8">
        <f>E17/$E$18</f>
        <v>0.4256926952141058</v>
      </c>
      <c r="G17" s="3"/>
      <c r="H17" s="3"/>
    </row>
    <row r="18" spans="1:8">
      <c r="A18" s="17" t="s">
        <v>20</v>
      </c>
      <c r="B18" s="18"/>
      <c r="C18" s="4">
        <f>SUM(C11:C17)</f>
        <v>17</v>
      </c>
      <c r="D18" s="7">
        <f>SUM(D11:D17)</f>
        <v>1</v>
      </c>
      <c r="E18" s="9">
        <f>SUM(E11:E17)</f>
        <v>29775</v>
      </c>
      <c r="F18" s="7">
        <f>SUM(F11:F17)</f>
        <v>1</v>
      </c>
      <c r="G18" s="3"/>
      <c r="H18" s="3"/>
    </row>
    <row r="21" spans="1:8">
      <c r="A21" s="3" t="s">
        <v>0</v>
      </c>
      <c r="B21" s="3" t="s">
        <v>10</v>
      </c>
      <c r="C21" s="3" t="s">
        <v>21</v>
      </c>
      <c r="D21" s="3" t="s">
        <v>22</v>
      </c>
      <c r="E21" s="3" t="s">
        <v>8</v>
      </c>
      <c r="F21" s="3" t="s">
        <v>22</v>
      </c>
      <c r="G21" s="3" t="s">
        <v>9</v>
      </c>
      <c r="H21" s="3" t="s">
        <v>10</v>
      </c>
    </row>
    <row r="22" spans="1:8">
      <c r="A22" s="4">
        <v>1</v>
      </c>
      <c r="B22" s="5" t="s">
        <v>27</v>
      </c>
      <c r="C22" s="4">
        <f>COUNTIF(القرارات!M:M,التقارير!B22)</f>
        <v>3</v>
      </c>
      <c r="D22" s="8">
        <f>C22/$C$18</f>
        <v>0.17647058823529413</v>
      </c>
      <c r="E22" s="9">
        <f>SUMIF(القرارات!M:M,التقارير!B22,القرارات!I:I)</f>
        <v>17100</v>
      </c>
      <c r="F22" s="8">
        <f>E22/$E$18</f>
        <v>0.5743073047858942</v>
      </c>
      <c r="G22" s="3"/>
      <c r="H22" s="3"/>
    </row>
    <row r="23" spans="1:8">
      <c r="A23" s="4">
        <v>2</v>
      </c>
      <c r="B23" s="5" t="s">
        <v>28</v>
      </c>
      <c r="C23" s="4">
        <f>COUNTIF(القرارات!M:M,التقارير!B23)</f>
        <v>2</v>
      </c>
      <c r="D23" s="8">
        <f>C23/$C$18</f>
        <v>0.11764705882352941</v>
      </c>
      <c r="E23" s="9">
        <f>SUMIF(القرارات!M:M,التقارير!B23,القرارات!I:I)</f>
        <v>0</v>
      </c>
      <c r="F23" s="8">
        <f>E23/$E$18</f>
        <v>0</v>
      </c>
      <c r="G23" s="3"/>
      <c r="H23" s="3"/>
    </row>
    <row r="24" spans="1:8">
      <c r="A24" s="4">
        <v>3</v>
      </c>
      <c r="B24" s="5" t="s">
        <v>26</v>
      </c>
      <c r="C24" s="4">
        <f>COUNTIF(القرارات!M:M,التقارير!B24)</f>
        <v>1</v>
      </c>
      <c r="D24" s="8">
        <f>C24/$C$18</f>
        <v>5.8823529411764705E-2</v>
      </c>
      <c r="E24" s="9">
        <f>SUMIF(القرارات!M:M,التقارير!B24,القرارات!I:I)</f>
        <v>12675</v>
      </c>
      <c r="F24" s="8">
        <f>E24/$E$18</f>
        <v>0.4256926952141058</v>
      </c>
      <c r="G24" s="3"/>
      <c r="H24" s="3"/>
    </row>
    <row r="25" spans="1:8">
      <c r="A25" s="17" t="s">
        <v>20</v>
      </c>
      <c r="B25" s="18"/>
      <c r="C25" s="4">
        <f>SUM(C22:C24)</f>
        <v>6</v>
      </c>
      <c r="D25" s="7">
        <f>SUM(D22:D24)</f>
        <v>0.35294117647058826</v>
      </c>
      <c r="E25" s="9">
        <f>SUM(E22:E24)</f>
        <v>29775</v>
      </c>
      <c r="F25" s="7">
        <f>SUM(F22:F24)</f>
        <v>1</v>
      </c>
      <c r="G25" s="3"/>
      <c r="H25" s="3"/>
    </row>
  </sheetData>
  <sheetProtection algorithmName="SHA-512" hashValue="3BHmFhGVd4VpSqfI69whmjrrL57aRG9/Cz0Ki6FkgrCLZveNp26b6zMN/BJ3sLl7TsjRVGTttJiJV8N2uOOD9w==" saltValue="rgqu7AbfgcOn5a5x8+oD6A==" spinCount="100000" sheet="1" objects="1" scenarios="1"/>
  <sortState xmlns:xlrd2="http://schemas.microsoft.com/office/spreadsheetml/2017/richdata2" ref="B1:B18">
    <sortCondition ref="B1"/>
  </sortState>
  <mergeCells count="4">
    <mergeCell ref="A18:B18"/>
    <mergeCell ref="A7:B7"/>
    <mergeCell ref="F6:G6"/>
    <mergeCell ref="A25:B25"/>
  </mergeCells>
  <conditionalFormatting sqref="D4:D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{54497C85-F23B-4B20-AA93-156E4A94CCC7}</x14:id>
        </ext>
      </extLst>
    </cfRule>
  </conditionalFormatting>
  <conditionalFormatting sqref="I4:I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{F213717B-71A6-49AF-8E34-1E95334CB431}</x14:id>
        </ext>
      </extLst>
    </cfRule>
  </conditionalFormatting>
  <conditionalFormatting sqref="D22:D2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{0B7EE0CF-E8ED-4E1A-B167-A0B506A065B1}</x14:id>
        </ext>
      </extLst>
    </cfRule>
  </conditionalFormatting>
  <conditionalFormatting sqref="F22:F2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{755CA5B7-107B-4CCA-88D2-3998187BBC7A}</x14:id>
        </ext>
      </extLst>
    </cfRule>
  </conditionalFormatting>
  <conditionalFormatting sqref="D11:D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{1096436F-7127-4A99-A9B0-D9516E2FA21E}</x14:id>
        </ext>
      </extLst>
    </cfRule>
  </conditionalFormatting>
  <conditionalFormatting sqref="F11:F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{1A73F16D-1D19-4932-AA79-703F6D78A0EE}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497C85-F23B-4B20-AA93-156E4A94C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F213717B-71A6-49AF-8E34-1E95334CB4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I4:I5</xm:sqref>
        </x14:conditionalFormatting>
        <x14:conditionalFormatting xmlns:xm="http://schemas.microsoft.com/office/excel/2006/main">
          <x14:cfRule type="dataBar" id="{0B7EE0CF-E8ED-4E1A-B167-A0B506A065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D22:D24</xm:sqref>
        </x14:conditionalFormatting>
        <x14:conditionalFormatting xmlns:xm="http://schemas.microsoft.com/office/excel/2006/main">
          <x14:cfRule type="dataBar" id="{755CA5B7-107B-4CCA-88D2-3998187BB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1096436F-7127-4A99-A9B0-D9516E2FA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D11:D17</xm:sqref>
        </x14:conditionalFormatting>
        <x14:conditionalFormatting xmlns:xm="http://schemas.microsoft.com/office/excel/2006/main">
          <x14:cfRule type="dataBar" id="{1A73F16D-1D19-4932-AA79-703F6D78A0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القرارات</vt:lpstr>
      <vt:lpstr>التقارير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 2020101</dc:creator>
  <cp:lastModifiedBy>toshiba 2020101</cp:lastModifiedBy>
  <dcterms:created xsi:type="dcterms:W3CDTF">2020-03-21T05:58:23Z</dcterms:created>
  <dcterms:modified xsi:type="dcterms:W3CDTF">2020-03-26T19:13:05Z</dcterms:modified>
</cp:coreProperties>
</file>